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ТС\ИВЭСК\До и свыше 35\"/>
    </mc:Choice>
  </mc:AlternateContent>
  <bookViews>
    <workbookView xWindow="0" yWindow="0" windowWidth="28800" windowHeight="12435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8" i="1"/>
  <c r="F27" i="1"/>
  <c r="F26" i="1"/>
  <c r="F25" i="1"/>
  <c r="F24" i="1"/>
  <c r="F23" i="1"/>
  <c r="F22" i="1"/>
  <c r="F21" i="1"/>
  <c r="F17" i="1"/>
  <c r="F16" i="1"/>
  <c r="F15" i="1"/>
  <c r="F13" i="1"/>
  <c r="F14" i="1"/>
  <c r="F12" i="1"/>
  <c r="F11" i="1"/>
  <c r="F10" i="1"/>
  <c r="F9" i="1"/>
  <c r="F8" i="1"/>
  <c r="K36" i="1"/>
  <c r="K35" i="1"/>
  <c r="K34" i="1"/>
  <c r="K33" i="1"/>
  <c r="K32" i="1"/>
  <c r="I25" i="1"/>
  <c r="K18" i="1"/>
  <c r="K29" i="1" l="1"/>
  <c r="K10" i="1"/>
  <c r="K12" i="1"/>
  <c r="K16" i="1"/>
  <c r="K17" i="1"/>
  <c r="K21" i="1"/>
  <c r="K22" i="1"/>
  <c r="K23" i="1"/>
  <c r="K24" i="1"/>
  <c r="K25" i="1"/>
  <c r="K26" i="1"/>
  <c r="K27" i="1"/>
  <c r="K11" i="1"/>
</calcChain>
</file>

<file path=xl/sharedStrings.xml><?xml version="1.0" encoding="utf-8"?>
<sst xmlns="http://schemas.openxmlformats.org/spreadsheetml/2006/main" count="140" uniqueCount="110">
  <si>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</si>
  <si>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</si>
  <si>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</si>
  <si>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</si>
  <si>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</si>
  <si>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</si>
  <si>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</si>
  <si>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</si>
  <si>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</si>
  <si>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</si>
  <si>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</si>
  <si>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</si>
  <si>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</si>
  <si>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</si>
  <si>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</si>
  <si>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</si>
  <si>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</si>
  <si>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к распоряжению № ______ от___________</t>
  </si>
  <si>
    <t>Приложение № 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</si>
  <si>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 30.09.2018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</si>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</sst>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30" zoomScale="70" zoomScaleNormal="70" zoomScaleSheetLayoutView="70" workbookViewId="0">
      <selection activeCell="I8" sqref="I8:I31"/>
    </sheetView>
  </sheetViews>
  <sheetFormatPr defaultColWidth="9.140625" defaultRowHeight="15" outlineLevelCol="1" x14ac:dyDescent="0.25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8" t="s">
        <v>18</v>
      </c>
    </row>
    <row r="2" spans="1:17" x14ac:dyDescent="0.25">
      <c r="P2" s="8" t="s">
        <v>17</v>
      </c>
    </row>
    <row r="3" spans="1:17" x14ac:dyDescent="0.25">
      <c r="P3" s="8"/>
    </row>
    <row r="4" spans="1:17" ht="63.75" customHeight="1" x14ac:dyDescent="0.25">
      <c r="A4" s="49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ht="34.5" customHeight="1" x14ac:dyDescent="0.25">
      <c r="A5" s="50" t="s">
        <v>16</v>
      </c>
      <c r="B5" s="47" t="s">
        <v>15</v>
      </c>
      <c r="C5" s="47" t="s">
        <v>14</v>
      </c>
      <c r="D5" s="47" t="s">
        <v>13</v>
      </c>
      <c r="E5" s="47" t="s">
        <v>12</v>
      </c>
      <c r="F5" s="47" t="s">
        <v>11</v>
      </c>
      <c r="G5" s="52" t="s">
        <v>10</v>
      </c>
      <c r="H5" s="53"/>
      <c r="I5" s="53"/>
      <c r="J5" s="53"/>
      <c r="K5" s="54"/>
      <c r="L5" s="55" t="s">
        <v>9</v>
      </c>
      <c r="M5" s="55"/>
      <c r="N5" s="55"/>
      <c r="O5" s="47" t="s">
        <v>8</v>
      </c>
      <c r="P5" s="47" t="s">
        <v>7</v>
      </c>
      <c r="Q5" s="2"/>
    </row>
    <row r="6" spans="1:17" ht="41.25" customHeight="1" x14ac:dyDescent="0.25">
      <c r="A6" s="51"/>
      <c r="B6" s="48"/>
      <c r="C6" s="48"/>
      <c r="D6" s="48"/>
      <c r="E6" s="48"/>
      <c r="F6" s="48"/>
      <c r="G6" s="7" t="s">
        <v>6</v>
      </c>
      <c r="H6" s="7" t="s">
        <v>5</v>
      </c>
      <c r="I6" s="6" t="s">
        <v>2</v>
      </c>
      <c r="J6" s="5" t="s">
        <v>1</v>
      </c>
      <c r="K6" s="5" t="s">
        <v>4</v>
      </c>
      <c r="L6" s="3" t="s">
        <v>3</v>
      </c>
      <c r="M6" s="4" t="s">
        <v>2</v>
      </c>
      <c r="N6" s="3" t="s">
        <v>1</v>
      </c>
      <c r="O6" s="48"/>
      <c r="P6" s="48"/>
      <c r="Q6" s="2"/>
    </row>
    <row r="7" spans="1:17" x14ac:dyDescent="0.25">
      <c r="A7" s="56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2"/>
    </row>
    <row r="8" spans="1:17" s="12" customFormat="1" ht="60" x14ac:dyDescent="0.25">
      <c r="A8" s="18">
        <v>1</v>
      </c>
      <c r="B8" s="14" t="s">
        <v>21</v>
      </c>
      <c r="C8" s="14" t="s">
        <v>22</v>
      </c>
      <c r="D8" s="14">
        <v>10</v>
      </c>
      <c r="E8" s="14" t="s">
        <v>39</v>
      </c>
      <c r="F8" s="29">
        <f>0.16*0.8</f>
        <v>0.128</v>
      </c>
      <c r="G8" s="10"/>
      <c r="H8" s="11" t="s">
        <v>62</v>
      </c>
      <c r="I8" s="10">
        <v>1.4999999999999999E-2</v>
      </c>
      <c r="J8" s="11" t="s">
        <v>88</v>
      </c>
      <c r="K8" s="11" t="s">
        <v>88</v>
      </c>
      <c r="L8" s="11"/>
      <c r="M8" s="11"/>
      <c r="N8" s="11"/>
      <c r="O8" s="13">
        <v>0</v>
      </c>
      <c r="P8" s="13">
        <v>0</v>
      </c>
    </row>
    <row r="9" spans="1:17" s="12" customFormat="1" x14ac:dyDescent="0.25">
      <c r="A9" s="31">
        <v>2</v>
      </c>
      <c r="B9" s="36" t="s">
        <v>23</v>
      </c>
      <c r="C9" s="14" t="s">
        <v>24</v>
      </c>
      <c r="D9" s="14">
        <v>10</v>
      </c>
      <c r="E9" s="14" t="s">
        <v>41</v>
      </c>
      <c r="F9" s="29">
        <f>0.63*0.8</f>
        <v>0.504</v>
      </c>
      <c r="G9" s="10"/>
      <c r="H9" s="11" t="s">
        <v>72</v>
      </c>
      <c r="I9" s="10">
        <v>0.32</v>
      </c>
      <c r="J9" s="11" t="s">
        <v>73</v>
      </c>
      <c r="K9" s="20" t="s">
        <v>73</v>
      </c>
      <c r="L9" s="11"/>
      <c r="M9" s="11"/>
      <c r="N9" s="11"/>
      <c r="O9" s="16">
        <v>0</v>
      </c>
      <c r="P9" s="16">
        <v>0</v>
      </c>
    </row>
    <row r="10" spans="1:17" s="12" customFormat="1" x14ac:dyDescent="0.25">
      <c r="A10" s="38"/>
      <c r="B10" s="46"/>
      <c r="C10" s="14" t="s">
        <v>25</v>
      </c>
      <c r="D10" s="14">
        <v>10</v>
      </c>
      <c r="E10" s="14" t="s">
        <v>41</v>
      </c>
      <c r="F10" s="29">
        <f t="shared" ref="F10" si="0">0.63*0.8</f>
        <v>0.504</v>
      </c>
      <c r="G10" s="10"/>
      <c r="H10" s="11" t="s">
        <v>72</v>
      </c>
      <c r="I10" s="10">
        <v>0.504</v>
      </c>
      <c r="J10" s="11" t="s">
        <v>79</v>
      </c>
      <c r="K10" s="21" t="str">
        <f>J10</f>
        <v>59-ск/2018</v>
      </c>
      <c r="L10" s="11"/>
      <c r="M10" s="11"/>
      <c r="N10" s="11"/>
      <c r="O10" s="16">
        <v>0</v>
      </c>
      <c r="P10" s="16">
        <v>0</v>
      </c>
    </row>
    <row r="11" spans="1:17" s="12" customFormat="1" x14ac:dyDescent="0.25">
      <c r="A11" s="32"/>
      <c r="B11" s="37"/>
      <c r="C11" s="14" t="s">
        <v>26</v>
      </c>
      <c r="D11" s="14">
        <v>10</v>
      </c>
      <c r="E11" s="14" t="s">
        <v>0</v>
      </c>
      <c r="F11" s="29">
        <f>0.4*0.8</f>
        <v>0.32000000000000006</v>
      </c>
      <c r="G11" s="15"/>
      <c r="H11" s="11" t="s">
        <v>72</v>
      </c>
      <c r="I11" s="22">
        <v>0.32</v>
      </c>
      <c r="J11" s="11" t="s">
        <v>78</v>
      </c>
      <c r="K11" s="21" t="str">
        <f>J11</f>
        <v>58-ск/2018</v>
      </c>
      <c r="L11" s="15"/>
      <c r="M11" s="15"/>
      <c r="N11" s="15"/>
      <c r="O11" s="16">
        <v>0</v>
      </c>
      <c r="P11" s="16">
        <v>0</v>
      </c>
    </row>
    <row r="12" spans="1:17" s="12" customFormat="1" ht="137.25" customHeight="1" x14ac:dyDescent="0.25">
      <c r="A12" s="31">
        <v>3</v>
      </c>
      <c r="B12" s="36" t="s">
        <v>27</v>
      </c>
      <c r="C12" s="16" t="s">
        <v>28</v>
      </c>
      <c r="D12" s="14">
        <v>10</v>
      </c>
      <c r="E12" s="16" t="s">
        <v>108</v>
      </c>
      <c r="F12" s="30">
        <f>0.8*3</f>
        <v>2.4000000000000004</v>
      </c>
      <c r="G12" s="33"/>
      <c r="H12" s="36" t="s">
        <v>85</v>
      </c>
      <c r="I12" s="31">
        <v>9.9920000000000009</v>
      </c>
      <c r="J12" s="31" t="s">
        <v>88</v>
      </c>
      <c r="K12" s="31" t="str">
        <f t="shared" ref="K12:K22" si="1">J12</f>
        <v>-</v>
      </c>
      <c r="L12" s="10"/>
      <c r="M12" s="10"/>
      <c r="N12" s="10"/>
      <c r="O12" s="16">
        <v>0</v>
      </c>
      <c r="P12" s="16">
        <v>0</v>
      </c>
    </row>
    <row r="13" spans="1:17" s="12" customFormat="1" ht="111.75" customHeight="1" x14ac:dyDescent="0.25">
      <c r="A13" s="38"/>
      <c r="B13" s="46"/>
      <c r="C13" s="16" t="s">
        <v>30</v>
      </c>
      <c r="D13" s="14">
        <v>10</v>
      </c>
      <c r="E13" s="16" t="s">
        <v>108</v>
      </c>
      <c r="F13" s="30">
        <f t="shared" ref="F13:F14" si="2">0.8*3</f>
        <v>2.4000000000000004</v>
      </c>
      <c r="G13" s="34"/>
      <c r="H13" s="46"/>
      <c r="I13" s="38"/>
      <c r="J13" s="38"/>
      <c r="K13" s="38"/>
      <c r="L13" s="10"/>
      <c r="M13" s="10"/>
      <c r="N13" s="10"/>
      <c r="O13" s="16">
        <v>0</v>
      </c>
      <c r="P13" s="16">
        <v>0</v>
      </c>
    </row>
    <row r="14" spans="1:17" s="12" customFormat="1" ht="150" customHeight="1" x14ac:dyDescent="0.25">
      <c r="A14" s="38"/>
      <c r="B14" s="46"/>
      <c r="C14" s="16" t="s">
        <v>31</v>
      </c>
      <c r="D14" s="14">
        <v>10</v>
      </c>
      <c r="E14" s="16" t="s">
        <v>108</v>
      </c>
      <c r="F14" s="30">
        <f t="shared" si="2"/>
        <v>2.4000000000000004</v>
      </c>
      <c r="G14" s="34"/>
      <c r="H14" s="46"/>
      <c r="I14" s="38"/>
      <c r="J14" s="38"/>
      <c r="K14" s="38"/>
      <c r="L14" s="10"/>
      <c r="M14" s="10"/>
      <c r="N14" s="10"/>
      <c r="O14" s="16">
        <v>0</v>
      </c>
      <c r="P14" s="16">
        <v>0</v>
      </c>
    </row>
    <row r="15" spans="1:17" s="12" customFormat="1" ht="168.75" customHeight="1" x14ac:dyDescent="0.25">
      <c r="A15" s="32"/>
      <c r="B15" s="37"/>
      <c r="C15" s="16" t="s">
        <v>32</v>
      </c>
      <c r="D15" s="14">
        <v>10</v>
      </c>
      <c r="E15" s="14" t="s">
        <v>40</v>
      </c>
      <c r="F15" s="29">
        <f>(2*0.63)*0.8</f>
        <v>1.008</v>
      </c>
      <c r="G15" s="35"/>
      <c r="H15" s="37"/>
      <c r="I15" s="32"/>
      <c r="J15" s="32"/>
      <c r="K15" s="32"/>
      <c r="L15" s="10"/>
      <c r="M15" s="10"/>
      <c r="N15" s="10"/>
      <c r="O15" s="16">
        <v>0</v>
      </c>
      <c r="P15" s="16">
        <v>0</v>
      </c>
    </row>
    <row r="16" spans="1:17" s="12" customFormat="1" ht="48.75" customHeight="1" x14ac:dyDescent="0.25">
      <c r="A16" s="17">
        <v>4</v>
      </c>
      <c r="B16" s="14" t="s">
        <v>34</v>
      </c>
      <c r="C16" s="16" t="s">
        <v>35</v>
      </c>
      <c r="D16" s="14">
        <v>6</v>
      </c>
      <c r="E16" s="14" t="s">
        <v>39</v>
      </c>
      <c r="F16" s="29">
        <f>0.16*0.8</f>
        <v>0.128</v>
      </c>
      <c r="G16" s="10"/>
      <c r="H16" s="16" t="s">
        <v>86</v>
      </c>
      <c r="I16" s="16">
        <v>0.128</v>
      </c>
      <c r="J16" s="16" t="s">
        <v>87</v>
      </c>
      <c r="K16" s="16" t="str">
        <f t="shared" si="1"/>
        <v>36-ск/2018</v>
      </c>
      <c r="L16" s="10"/>
      <c r="M16" s="10"/>
      <c r="N16" s="10"/>
      <c r="O16" s="16">
        <v>0</v>
      </c>
      <c r="P16" s="16">
        <v>0</v>
      </c>
    </row>
    <row r="17" spans="1:16" s="12" customFormat="1" ht="40.5" customHeight="1" x14ac:dyDescent="0.25">
      <c r="A17" s="31">
        <v>5</v>
      </c>
      <c r="B17" s="36" t="s">
        <v>37</v>
      </c>
      <c r="C17" s="31" t="s">
        <v>36</v>
      </c>
      <c r="D17" s="36">
        <v>6</v>
      </c>
      <c r="E17" s="36" t="s">
        <v>38</v>
      </c>
      <c r="F17" s="39">
        <f>0.25*0.8</f>
        <v>0.2</v>
      </c>
      <c r="G17" s="10"/>
      <c r="H17" s="16" t="s">
        <v>89</v>
      </c>
      <c r="I17" s="31">
        <v>0.2</v>
      </c>
      <c r="J17" s="16" t="s">
        <v>90</v>
      </c>
      <c r="K17" s="16" t="str">
        <f t="shared" si="1"/>
        <v>35-ск/2018</v>
      </c>
      <c r="L17" s="23"/>
      <c r="M17" s="23"/>
      <c r="N17" s="23"/>
      <c r="O17" s="16">
        <v>0</v>
      </c>
      <c r="P17" s="16">
        <v>0</v>
      </c>
    </row>
    <row r="18" spans="1:16" s="12" customFormat="1" ht="60" x14ac:dyDescent="0.25">
      <c r="A18" s="38"/>
      <c r="B18" s="46"/>
      <c r="C18" s="38"/>
      <c r="D18" s="46"/>
      <c r="E18" s="46"/>
      <c r="F18" s="40"/>
      <c r="G18" s="10"/>
      <c r="H18" s="19" t="s">
        <v>91</v>
      </c>
      <c r="I18" s="38"/>
      <c r="J18" s="16" t="s">
        <v>92</v>
      </c>
      <c r="K18" s="16" t="str">
        <f t="shared" si="1"/>
        <v>2-ск/2019</v>
      </c>
      <c r="L18" s="23"/>
      <c r="M18" s="23"/>
      <c r="N18" s="23"/>
      <c r="O18" s="16"/>
      <c r="P18" s="16"/>
    </row>
    <row r="19" spans="1:16" s="12" customFormat="1" ht="30" x14ac:dyDescent="0.25">
      <c r="A19" s="38"/>
      <c r="B19" s="46"/>
      <c r="C19" s="38"/>
      <c r="D19" s="46"/>
      <c r="E19" s="46"/>
      <c r="F19" s="40"/>
      <c r="G19" s="10"/>
      <c r="H19" s="14" t="s">
        <v>94</v>
      </c>
      <c r="I19" s="38"/>
      <c r="J19" s="16"/>
      <c r="K19" s="16"/>
      <c r="L19" s="23"/>
      <c r="M19" s="23"/>
      <c r="N19" s="23"/>
      <c r="O19" s="16"/>
      <c r="P19" s="16"/>
    </row>
    <row r="20" spans="1:16" s="12" customFormat="1" ht="42.75" customHeight="1" x14ac:dyDescent="0.25">
      <c r="A20" s="32"/>
      <c r="B20" s="37"/>
      <c r="C20" s="32"/>
      <c r="D20" s="37"/>
      <c r="E20" s="37"/>
      <c r="F20" s="41"/>
      <c r="G20" s="10"/>
      <c r="H20" s="14" t="s">
        <v>93</v>
      </c>
      <c r="I20" s="32"/>
      <c r="J20" s="10"/>
      <c r="K20" s="21"/>
      <c r="L20" s="23"/>
      <c r="M20" s="23"/>
      <c r="N20" s="23"/>
      <c r="O20" s="16"/>
      <c r="P20" s="16"/>
    </row>
    <row r="21" spans="1:16" s="12" customFormat="1" ht="47.25" customHeight="1" x14ac:dyDescent="0.25">
      <c r="A21" s="17">
        <v>6</v>
      </c>
      <c r="B21" s="14" t="s">
        <v>42</v>
      </c>
      <c r="C21" s="16" t="s">
        <v>43</v>
      </c>
      <c r="D21" s="14">
        <v>6</v>
      </c>
      <c r="E21" s="14" t="s">
        <v>40</v>
      </c>
      <c r="F21" s="29">
        <f>(2*0.63)*0.8</f>
        <v>1.008</v>
      </c>
      <c r="G21" s="10"/>
      <c r="H21" s="14" t="s">
        <v>70</v>
      </c>
      <c r="I21" s="16">
        <v>0.45</v>
      </c>
      <c r="J21" s="16" t="s">
        <v>71</v>
      </c>
      <c r="K21" s="16" t="str">
        <f t="shared" si="1"/>
        <v>79-ск/2018</v>
      </c>
      <c r="L21" s="16"/>
      <c r="M21" s="10"/>
      <c r="N21" s="10"/>
      <c r="O21" s="16">
        <v>0</v>
      </c>
      <c r="P21" s="16">
        <v>0</v>
      </c>
    </row>
    <row r="22" spans="1:16" s="12" customFormat="1" ht="52.5" customHeight="1" x14ac:dyDescent="0.25">
      <c r="A22" s="17">
        <v>7</v>
      </c>
      <c r="B22" s="14" t="s">
        <v>44</v>
      </c>
      <c r="C22" s="16" t="s">
        <v>45</v>
      </c>
      <c r="D22" s="14">
        <v>10</v>
      </c>
      <c r="E22" s="14" t="s">
        <v>41</v>
      </c>
      <c r="F22" s="29">
        <f>(1*0.63)*0.8</f>
        <v>0.504</v>
      </c>
      <c r="G22" s="10"/>
      <c r="H22" s="16" t="s">
        <v>76</v>
      </c>
      <c r="I22" s="16">
        <v>0.504</v>
      </c>
      <c r="J22" s="16" t="s">
        <v>77</v>
      </c>
      <c r="K22" s="16" t="str">
        <f t="shared" si="1"/>
        <v>61-ск/2018</v>
      </c>
      <c r="L22" s="16"/>
      <c r="M22" s="10"/>
      <c r="N22" s="10"/>
      <c r="O22" s="16">
        <v>0</v>
      </c>
      <c r="P22" s="16">
        <v>0</v>
      </c>
    </row>
    <row r="23" spans="1:16" s="12" customFormat="1" ht="45" x14ac:dyDescent="0.25">
      <c r="A23" s="17">
        <v>8</v>
      </c>
      <c r="B23" s="14" t="s">
        <v>46</v>
      </c>
      <c r="C23" s="16" t="s">
        <v>47</v>
      </c>
      <c r="D23" s="14">
        <v>10</v>
      </c>
      <c r="E23" s="14" t="s">
        <v>40</v>
      </c>
      <c r="F23" s="29">
        <f>(2*0.63)*0.8</f>
        <v>1.008</v>
      </c>
      <c r="G23" s="10"/>
      <c r="H23" s="16" t="s">
        <v>74</v>
      </c>
      <c r="I23" s="16">
        <v>1.008</v>
      </c>
      <c r="J23" s="16" t="s">
        <v>75</v>
      </c>
      <c r="K23" s="16" t="str">
        <f>J23</f>
        <v>57-ск/2019</v>
      </c>
      <c r="L23" s="16"/>
      <c r="M23" s="10"/>
      <c r="N23" s="10"/>
      <c r="O23" s="16">
        <v>0</v>
      </c>
      <c r="P23" s="16">
        <v>0</v>
      </c>
    </row>
    <row r="24" spans="1:16" s="12" customFormat="1" ht="60" x14ac:dyDescent="0.25">
      <c r="A24" s="17">
        <v>9</v>
      </c>
      <c r="B24" s="14" t="s">
        <v>64</v>
      </c>
      <c r="C24" s="16" t="s">
        <v>31</v>
      </c>
      <c r="D24" s="14">
        <v>6</v>
      </c>
      <c r="E24" s="14" t="s">
        <v>48</v>
      </c>
      <c r="F24" s="29">
        <f>(2*1.25)*0.8</f>
        <v>2</v>
      </c>
      <c r="G24" s="14" t="s">
        <v>63</v>
      </c>
      <c r="H24" s="14" t="s">
        <v>65</v>
      </c>
      <c r="I24" s="16">
        <v>1.74</v>
      </c>
      <c r="J24" s="16" t="s">
        <v>66</v>
      </c>
      <c r="K24" s="16" t="str">
        <f>J24</f>
        <v>№ 5-ск/2019</v>
      </c>
      <c r="L24" s="14"/>
      <c r="M24" s="10"/>
      <c r="N24" s="10"/>
      <c r="O24" s="16">
        <v>0</v>
      </c>
      <c r="P24" s="16">
        <v>0</v>
      </c>
    </row>
    <row r="25" spans="1:16" s="12" customFormat="1" ht="36" customHeight="1" x14ac:dyDescent="0.25">
      <c r="A25" s="17">
        <v>10</v>
      </c>
      <c r="B25" s="14" t="s">
        <v>49</v>
      </c>
      <c r="C25" s="16" t="s">
        <v>50</v>
      </c>
      <c r="D25" s="14">
        <v>6</v>
      </c>
      <c r="E25" s="14" t="s">
        <v>38</v>
      </c>
      <c r="F25" s="29">
        <f>0.25*0.8</f>
        <v>0.2</v>
      </c>
      <c r="G25" s="10"/>
      <c r="H25" s="16" t="s">
        <v>95</v>
      </c>
      <c r="I25" s="16">
        <f>0.03+0.009</f>
        <v>3.9E-2</v>
      </c>
      <c r="J25" s="16" t="s">
        <v>96</v>
      </c>
      <c r="K25" s="16" t="str">
        <f>J25</f>
        <v>77-ск/2018</v>
      </c>
      <c r="L25" s="16"/>
      <c r="M25" s="10"/>
      <c r="N25" s="10"/>
      <c r="O25" s="16">
        <v>0</v>
      </c>
      <c r="P25" s="16">
        <v>0</v>
      </c>
    </row>
    <row r="26" spans="1:16" s="12" customFormat="1" ht="48.75" customHeight="1" x14ac:dyDescent="0.25">
      <c r="A26" s="17">
        <v>11</v>
      </c>
      <c r="B26" s="14" t="s">
        <v>51</v>
      </c>
      <c r="C26" s="16" t="s">
        <v>52</v>
      </c>
      <c r="D26" s="14">
        <v>6</v>
      </c>
      <c r="E26" s="14" t="s">
        <v>53</v>
      </c>
      <c r="F26" s="29">
        <f>(0.25*0.8)+(0.4*0.8)</f>
        <v>0.52</v>
      </c>
      <c r="G26" s="10"/>
      <c r="H26" s="16" t="s">
        <v>80</v>
      </c>
      <c r="I26" s="16">
        <v>0.65</v>
      </c>
      <c r="J26" s="16" t="s">
        <v>81</v>
      </c>
      <c r="K26" s="16" t="str">
        <f>J26</f>
        <v>№ 62-ск/2018</v>
      </c>
      <c r="L26" s="16"/>
      <c r="M26" s="10"/>
      <c r="N26" s="10"/>
      <c r="O26" s="16">
        <v>0</v>
      </c>
      <c r="P26" s="16">
        <v>0</v>
      </c>
    </row>
    <row r="27" spans="1:16" s="12" customFormat="1" ht="75" x14ac:dyDescent="0.25">
      <c r="A27" s="17">
        <v>12</v>
      </c>
      <c r="B27" s="14" t="s">
        <v>54</v>
      </c>
      <c r="C27" s="14" t="s">
        <v>55</v>
      </c>
      <c r="D27" s="14">
        <v>6</v>
      </c>
      <c r="E27" s="14" t="s">
        <v>41</v>
      </c>
      <c r="F27" s="29">
        <f>(1*0.63)*0.8</f>
        <v>0.504</v>
      </c>
      <c r="G27" s="14" t="s">
        <v>67</v>
      </c>
      <c r="H27" s="14" t="s">
        <v>68</v>
      </c>
      <c r="I27" s="16">
        <v>0.55000000000000004</v>
      </c>
      <c r="J27" s="16" t="s">
        <v>69</v>
      </c>
      <c r="K27" s="16" t="str">
        <f>J27</f>
        <v>№ 9-ск/2019</v>
      </c>
      <c r="L27" s="14"/>
      <c r="M27" s="10"/>
      <c r="N27" s="10"/>
      <c r="O27" s="16">
        <v>0</v>
      </c>
      <c r="P27" s="16">
        <v>0</v>
      </c>
    </row>
    <row r="28" spans="1:16" s="12" customFormat="1" ht="45" customHeight="1" x14ac:dyDescent="0.25">
      <c r="A28" s="31">
        <v>13</v>
      </c>
      <c r="B28" s="36" t="s">
        <v>56</v>
      </c>
      <c r="C28" s="31" t="s">
        <v>57</v>
      </c>
      <c r="D28" s="36">
        <v>6</v>
      </c>
      <c r="E28" s="36" t="s">
        <v>58</v>
      </c>
      <c r="F28" s="39">
        <f>0.1*0.8</f>
        <v>8.0000000000000016E-2</v>
      </c>
      <c r="G28" s="10"/>
      <c r="H28" s="16" t="s">
        <v>84</v>
      </c>
      <c r="I28" s="31">
        <v>0.08</v>
      </c>
      <c r="J28" s="16" t="s">
        <v>88</v>
      </c>
      <c r="K28" s="16" t="s">
        <v>88</v>
      </c>
      <c r="L28" s="16"/>
      <c r="M28" s="10"/>
      <c r="N28" s="10"/>
      <c r="O28" s="16">
        <v>0</v>
      </c>
      <c r="P28" s="16">
        <v>0</v>
      </c>
    </row>
    <row r="29" spans="1:16" s="12" customFormat="1" ht="45" x14ac:dyDescent="0.25">
      <c r="A29" s="32"/>
      <c r="B29" s="37"/>
      <c r="C29" s="32"/>
      <c r="D29" s="37"/>
      <c r="E29" s="37"/>
      <c r="F29" s="41"/>
      <c r="G29" s="10"/>
      <c r="H29" s="14" t="s">
        <v>82</v>
      </c>
      <c r="I29" s="32"/>
      <c r="J29" s="16" t="s">
        <v>83</v>
      </c>
      <c r="K29" s="16" t="str">
        <f>J29</f>
        <v>№ 81-ск/2018</v>
      </c>
      <c r="L29" s="16"/>
      <c r="M29" s="10"/>
      <c r="N29" s="10"/>
      <c r="O29" s="16"/>
      <c r="P29" s="16"/>
    </row>
    <row r="30" spans="1:16" s="12" customFormat="1" ht="159" customHeight="1" x14ac:dyDescent="0.25">
      <c r="A30" s="31">
        <v>14</v>
      </c>
      <c r="B30" s="59" t="s">
        <v>59</v>
      </c>
      <c r="C30" s="16" t="s">
        <v>29</v>
      </c>
      <c r="D30" s="14">
        <v>6</v>
      </c>
      <c r="E30" s="16" t="s">
        <v>33</v>
      </c>
      <c r="F30" s="29">
        <f>(1*0.8)+(1*0.8)</f>
        <v>1.6</v>
      </c>
      <c r="G30" s="33"/>
      <c r="H30" s="36" t="s">
        <v>109</v>
      </c>
      <c r="I30" s="31">
        <v>1.6719999999999999</v>
      </c>
      <c r="J30" s="31" t="s">
        <v>88</v>
      </c>
      <c r="K30" s="31" t="s">
        <v>88</v>
      </c>
      <c r="L30" s="16"/>
      <c r="M30" s="10"/>
      <c r="N30" s="10"/>
      <c r="O30" s="16">
        <v>0</v>
      </c>
      <c r="P30" s="16">
        <v>0</v>
      </c>
    </row>
    <row r="31" spans="1:16" s="12" customFormat="1" ht="279" customHeight="1" x14ac:dyDescent="0.25">
      <c r="A31" s="32"/>
      <c r="B31" s="60"/>
      <c r="C31" s="16" t="s">
        <v>30</v>
      </c>
      <c r="D31" s="14">
        <v>6</v>
      </c>
      <c r="E31" s="16" t="s">
        <v>33</v>
      </c>
      <c r="F31" s="29">
        <f>(1*0.8)+(1*0.8)</f>
        <v>1.6</v>
      </c>
      <c r="G31" s="35"/>
      <c r="H31" s="37"/>
      <c r="I31" s="32"/>
      <c r="J31" s="32"/>
      <c r="K31" s="32"/>
      <c r="L31" s="16"/>
      <c r="M31" s="10"/>
      <c r="N31" s="10"/>
      <c r="O31" s="16">
        <v>0</v>
      </c>
      <c r="P31" s="16">
        <v>0</v>
      </c>
    </row>
    <row r="32" spans="1:16" s="12" customFormat="1" ht="57" customHeight="1" x14ac:dyDescent="0.25">
      <c r="A32" s="31">
        <v>15</v>
      </c>
      <c r="B32" s="42" t="s">
        <v>60</v>
      </c>
      <c r="C32" s="43" t="s">
        <v>61</v>
      </c>
      <c r="D32" s="45">
        <v>10</v>
      </c>
      <c r="E32" s="42" t="s">
        <v>38</v>
      </c>
      <c r="F32" s="39">
        <f>0.25*0.8</f>
        <v>0.2</v>
      </c>
      <c r="G32" s="10"/>
      <c r="H32" s="14" t="s">
        <v>97</v>
      </c>
      <c r="I32" s="16">
        <v>1.2E-2</v>
      </c>
      <c r="J32" s="14" t="s">
        <v>99</v>
      </c>
      <c r="K32" s="14" t="str">
        <f>J32</f>
        <v>№ б.н от 04.10.2019</v>
      </c>
      <c r="L32" s="16"/>
      <c r="M32" s="10"/>
      <c r="N32" s="10"/>
      <c r="O32" s="16"/>
      <c r="P32" s="16"/>
    </row>
    <row r="33" spans="1:16" s="12" customFormat="1" ht="48.75" customHeight="1" x14ac:dyDescent="0.25">
      <c r="A33" s="38"/>
      <c r="B33" s="42"/>
      <c r="C33" s="44"/>
      <c r="D33" s="45"/>
      <c r="E33" s="42"/>
      <c r="F33" s="40"/>
      <c r="G33" s="10"/>
      <c r="H33" s="14" t="s">
        <v>82</v>
      </c>
      <c r="I33" s="16">
        <v>5.0000000000000001E-3</v>
      </c>
      <c r="J33" s="14" t="s">
        <v>99</v>
      </c>
      <c r="K33" s="14" t="str">
        <f>J33</f>
        <v>№ б.н от 04.10.2019</v>
      </c>
      <c r="L33" s="16"/>
      <c r="M33" s="10"/>
      <c r="N33" s="10"/>
      <c r="O33" s="16"/>
      <c r="P33" s="16"/>
    </row>
    <row r="34" spans="1:16" s="12" customFormat="1" ht="49.5" customHeight="1" x14ac:dyDescent="0.25">
      <c r="A34" s="32"/>
      <c r="B34" s="42"/>
      <c r="C34" s="44"/>
      <c r="D34" s="45"/>
      <c r="E34" s="42"/>
      <c r="F34" s="41"/>
      <c r="G34" s="10"/>
      <c r="H34" s="14" t="s">
        <v>98</v>
      </c>
      <c r="I34" s="16">
        <v>0.1</v>
      </c>
      <c r="J34" s="14" t="s">
        <v>99</v>
      </c>
      <c r="K34" s="14" t="str">
        <f>J34</f>
        <v>№ б.н от 04.10.2019</v>
      </c>
      <c r="L34" s="16"/>
      <c r="M34" s="10"/>
      <c r="N34" s="10"/>
      <c r="O34" s="16">
        <v>0</v>
      </c>
      <c r="P34" s="16">
        <v>0</v>
      </c>
    </row>
    <row r="35" spans="1:16" s="9" customFormat="1" ht="30" x14ac:dyDescent="0.25">
      <c r="A35" s="25">
        <v>16</v>
      </c>
      <c r="B35" s="14" t="s">
        <v>100</v>
      </c>
      <c r="C35" s="14" t="s">
        <v>50</v>
      </c>
      <c r="D35" s="14">
        <v>6</v>
      </c>
      <c r="E35" s="14" t="s">
        <v>105</v>
      </c>
      <c r="F35" s="27">
        <f>(0.4*0.8)+(0.4*0.8)</f>
        <v>0.64000000000000012</v>
      </c>
      <c r="G35" s="14" t="s">
        <v>101</v>
      </c>
      <c r="H35" s="14" t="s">
        <v>102</v>
      </c>
      <c r="I35" s="14">
        <v>0.14899999999999999</v>
      </c>
      <c r="J35" s="14" t="s">
        <v>103</v>
      </c>
      <c r="K35" s="14" t="str">
        <f>J35</f>
        <v>№ 4-ск/2020</v>
      </c>
      <c r="L35" s="24"/>
      <c r="M35" s="24"/>
      <c r="N35" s="24"/>
      <c r="O35" s="24"/>
      <c r="P35" s="24"/>
    </row>
    <row r="36" spans="1:16" s="9" customFormat="1" ht="45" x14ac:dyDescent="0.25">
      <c r="A36" s="25">
        <v>17</v>
      </c>
      <c r="B36" s="26" t="s">
        <v>60</v>
      </c>
      <c r="C36" s="25" t="s">
        <v>104</v>
      </c>
      <c r="D36" s="25">
        <v>10</v>
      </c>
      <c r="E36" s="25" t="s">
        <v>58</v>
      </c>
      <c r="F36" s="28">
        <f>0.1*0.8</f>
        <v>8.0000000000000016E-2</v>
      </c>
      <c r="G36" s="25"/>
      <c r="H36" s="14" t="s">
        <v>106</v>
      </c>
      <c r="I36" s="25">
        <v>7.0000000000000007E-2</v>
      </c>
      <c r="J36" s="14" t="s">
        <v>107</v>
      </c>
      <c r="K36" s="25" t="str">
        <f>J36</f>
        <v>№ 1-ск/2020</v>
      </c>
      <c r="L36" s="24"/>
      <c r="M36" s="24"/>
      <c r="N36" s="24"/>
      <c r="O36" s="24"/>
      <c r="P36" s="24"/>
    </row>
    <row r="37" spans="1:16" s="9" customFormat="1" x14ac:dyDescent="0.25">
      <c r="A37" s="25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9" customFormat="1" x14ac:dyDescent="0.25"/>
    <row r="39" spans="1:16" s="9" customFormat="1" x14ac:dyDescent="0.25"/>
    <row r="40" spans="1:16" s="9" customFormat="1" x14ac:dyDescent="0.25"/>
    <row r="41" spans="1:16" s="9" customFormat="1" x14ac:dyDescent="0.25"/>
  </sheetData>
  <mergeCells count="48">
    <mergeCell ref="C28:C29"/>
    <mergeCell ref="D28:D29"/>
    <mergeCell ref="E28:E29"/>
    <mergeCell ref="F28:F29"/>
    <mergeCell ref="I28:I29"/>
    <mergeCell ref="B12:B15"/>
    <mergeCell ref="A12:A15"/>
    <mergeCell ref="A7:P7"/>
    <mergeCell ref="A9:A11"/>
    <mergeCell ref="B9:B11"/>
    <mergeCell ref="H12:H15"/>
    <mergeCell ref="I12:I15"/>
    <mergeCell ref="J12:J15"/>
    <mergeCell ref="K12:K15"/>
    <mergeCell ref="P5:P6"/>
    <mergeCell ref="A4:P4"/>
    <mergeCell ref="A5:A6"/>
    <mergeCell ref="B5:B6"/>
    <mergeCell ref="C5:C6"/>
    <mergeCell ref="D5:D6"/>
    <mergeCell ref="E5:E6"/>
    <mergeCell ref="F5:F6"/>
    <mergeCell ref="G5:K5"/>
    <mergeCell ref="L5:N5"/>
    <mergeCell ref="O5:O6"/>
    <mergeCell ref="F17:F20"/>
    <mergeCell ref="A32:A34"/>
    <mergeCell ref="B32:B34"/>
    <mergeCell ref="C32:C34"/>
    <mergeCell ref="D32:D34"/>
    <mergeCell ref="E32:E34"/>
    <mergeCell ref="F32:F34"/>
    <mergeCell ref="A17:A20"/>
    <mergeCell ref="B17:B20"/>
    <mergeCell ref="C17:C20"/>
    <mergeCell ref="D17:D20"/>
    <mergeCell ref="E17:E20"/>
    <mergeCell ref="A30:A31"/>
    <mergeCell ref="B30:B31"/>
    <mergeCell ref="A28:A29"/>
    <mergeCell ref="B28:B29"/>
    <mergeCell ref="K30:K31"/>
    <mergeCell ref="G12:G15"/>
    <mergeCell ref="H30:H31"/>
    <mergeCell ref="G30:G31"/>
    <mergeCell ref="I30:I31"/>
    <mergeCell ref="J30:J31"/>
    <mergeCell ref="I17:I20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ттт</cp:lastModifiedBy>
  <cp:lastPrinted>2018-02-12T11:14:43Z</cp:lastPrinted>
  <dcterms:created xsi:type="dcterms:W3CDTF">2017-11-01T14:01:41Z</dcterms:created>
  <dcterms:modified xsi:type="dcterms:W3CDTF">2020-02-06T11:46:26Z</dcterms:modified>
</cp:coreProperties>
</file>